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>
    <mc:Choice Requires="x15">
      <x15ac:absPath xmlns:x15ac="http://schemas.microsoft.com/office/spreadsheetml/2010/11/ac" url="https://citizenvoicebody.sharepoint.com/sites/financeteam/Shared Documents/ARAC &amp; Board/Board/2026-27/October 2026/"/>
    </mc:Choice>
  </mc:AlternateContent>
  <xr:revisionPtr revIDLastSave="31" documentId="8_{BBE1EFA8-71CB-4598-A92D-73EFED7004FE}" xr6:coauthVersionLast="47" xr6:coauthVersionMax="47" xr10:uidLastSave="{1F389D7D-F14C-4712-9EB1-F15DB4E3CC12}"/>
  <bookViews>
    <workbookView xWindow="-30828" yWindow="-6624" windowWidth="30936" windowHeight="16776" xr2:uid="{ABD01F7B-311E-472D-8B91-C77C2B7C6507}"/>
  </bookViews>
  <sheets>
    <sheet sheetId="1" r:id="rId1" name="Crynodeb i'r Bwrdd"/>
  </sheets>
  <externalReferences>
    <externalReference r:id="rId2"/>
  </externalReferences>
  <definedNames>
    <definedName name="XDO_?c1000?">'[1]Output 1 (125)'!#REF!</definedName>
    <definedName name="XDO_?c1000ColHeadLine1?">#REF!</definedName>
    <definedName name="XDO_?c1000ColHeadLine2?">'[1]Output 1 (125)'!#REF!</definedName>
    <definedName name="XDO_?c1000ColHeadLine3?">'[1]Output 1 (125)'!#REF!</definedName>
    <definedName name="XDO_?c1001?">'[1]Output 1 (125)'!#REF!</definedName>
    <definedName name="XDO_?c1001ColHeadLine1?">#REF!</definedName>
    <definedName name="XDO_?c1001ColHeadLine2?">'[1]Output 1 (125)'!#REF!</definedName>
    <definedName name="XDO_?c1001ColHeadLine3?">'[1]Output 1 (125)'!#REF!</definedName>
    <definedName name="XDO_?c1002?">'[1]Output 1 (125)'!#REF!</definedName>
    <definedName name="XDO_?c1002ColHeadLine1?">#REF!</definedName>
    <definedName name="XDO_?c1002ColHeadLine2?">'[1]Output 1 (125)'!#REF!</definedName>
    <definedName name="XDO_?c1002ColHeadLine3?">'[1]Output 1 (125)'!#REF!</definedName>
    <definedName name="XDO_?c1003?">'[1]Output 1 (125)'!#REF!</definedName>
    <definedName name="XDO_?c1003ColHeadLine1?">#REF!</definedName>
    <definedName name="XDO_?c1003ColHeadLine2?">'[1]Output 1 (125)'!#REF!</definedName>
    <definedName name="XDO_?c1003ColHeadLine3?">'[1]Output 1 (125)'!#REF!</definedName>
    <definedName name="XDO_?c1004?">'[1]Output 1 (125)'!#REF!</definedName>
    <definedName name="XDO_?c1004ColHeadLine1?">#REF!</definedName>
    <definedName name="XDO_?c1004ColHeadLine2?">'[1]Output 1 (125)'!#REF!</definedName>
    <definedName name="XDO_?c1004ColHeadLine3?">'[1]Output 1 (125)'!#REF!</definedName>
    <definedName name="XDO_?c1005?">'[1]Output 1 (125)'!#REF!</definedName>
    <definedName name="XDO_?c1005ColHeadLine1?">#REF!</definedName>
    <definedName name="XDO_?c1005ColHeadLine2?">'[1]Output 1 (125)'!#REF!</definedName>
    <definedName name="XDO_?c1005ColHeadLine3?">'[1]Output 1 (125)'!#REF!</definedName>
    <definedName name="XDO_?c1006?">'[1]Output 1 (125)'!#REF!</definedName>
    <definedName name="XDO_?c1006ColHeadLine1?">#REF!</definedName>
    <definedName name="XDO_?c1006ColHeadLine2?">'[1]Output 1 (125)'!#REF!</definedName>
    <definedName name="XDO_?c1006ColHeadLine3?">'[1]Output 1 (125)'!#REF!</definedName>
    <definedName name="XDO_?c1007?">'[1]Output 1 (125)'!#REF!</definedName>
    <definedName name="XDO_?c1007ColHeadLine1?">#REF!</definedName>
    <definedName name="XDO_?c1007ColHeadLine2?">'[1]Output 1 (125)'!#REF!</definedName>
    <definedName name="XDO_?c1007ColHeadLine3?">'[1]Output 1 (125)'!#REF!</definedName>
    <definedName name="XDO_?c1008?">'[1]Output 1 (125)'!#REF!</definedName>
    <definedName name="XDO_?c1008ColHeadLine1?">#REF!</definedName>
    <definedName name="XDO_?c1008ColHeadLine2?">'[1]Output 1 (125)'!#REF!</definedName>
    <definedName name="XDO_?c1008ColHeadLine3?">'[1]Output 1 (125)'!#REF!</definedName>
    <definedName name="XDO_?c1009?">'[1]Output 1 (125)'!#REF!</definedName>
    <definedName name="XDO_?c1009ColHeadLine1?">#REF!</definedName>
    <definedName name="XDO_?c1009ColHeadLine2?">'[1]Output 1 (125)'!#REF!</definedName>
    <definedName name="XDO_?c1009ColHeadLine3?">'[1]Output 1 (125)'!#REF!</definedName>
    <definedName name="XDO_?c1010?">'[1]Output 1 (125)'!#REF!</definedName>
    <definedName name="XDO_?c1010ColHeadLine1?">#REF!</definedName>
    <definedName name="XDO_?c1010ColHeadLine2?">'[1]Output 1 (125)'!#REF!</definedName>
    <definedName name="XDO_?c1010ColHeadLine3?">'[1]Output 1 (125)'!#REF!</definedName>
    <definedName name="XDO_?c1011?">'[1]Output 1 (125)'!#REF!</definedName>
    <definedName name="XDO_?c1011ColHeadLine1?">#REF!</definedName>
    <definedName name="XDO_?c1011ColHeadLine2?">'[1]Output 1 (125)'!#REF!</definedName>
    <definedName name="XDO_?c1011ColHeadLine3?">'[1]Output 1 (125)'!#REF!</definedName>
    <definedName name="XDO_?c1012?">'[1]Output 1 (125)'!#REF!</definedName>
    <definedName name="XDO_?c1012ColHeadLine1?">#REF!</definedName>
    <definedName name="XDO_?c1012ColHeadLine2?">'[1]Output 1 (125)'!#REF!</definedName>
    <definedName name="XDO_?c1012ColHeadLine3?">'[1]Output 1 (125)'!#REF!</definedName>
    <definedName name="XDO_?c1013?">'[1]Output 1 (125)'!#REF!</definedName>
    <definedName name="XDO_?c1013ColHeadLine1?">#REF!</definedName>
    <definedName name="XDO_?c1013ColHeadLine2?">'[1]Output 1 (125)'!#REF!</definedName>
    <definedName name="XDO_?c1013ColHeadLine3?">'[1]Output 1 (125)'!#REF!</definedName>
    <definedName name="XDO_?c1014?">'[1]Output 1 (125)'!#REF!</definedName>
    <definedName name="XDO_?c1014ColHeadLine1?">#REF!</definedName>
    <definedName name="XDO_?c1014ColHeadLine2?">'[1]Output 1 (125)'!#REF!</definedName>
    <definedName name="XDO_?c1014ColHeadLine3?">'[1]Output 1 (125)'!#REF!</definedName>
    <definedName name="XDO_?c1015?">'[1]Output 1 (125)'!#REF!</definedName>
    <definedName name="XDO_?c1015ColHeadLine1?">#REF!</definedName>
    <definedName name="XDO_?c1015ColHeadLine2?">'[1]Output 1 (125)'!#REF!</definedName>
    <definedName name="XDO_?c1015ColHeadLine3?">'[1]Output 1 (125)'!#REF!</definedName>
    <definedName name="XDO_?c1016?">'[1]Output 1 (125)'!#REF!</definedName>
    <definedName name="XDO_?c1016ColHeadLine1?">#REF!</definedName>
    <definedName name="XDO_?c1016ColHeadLine2?">'[1]Output 1 (125)'!#REF!</definedName>
    <definedName name="XDO_?c1016ColHeadLine3?">'[1]Output 1 (125)'!#REF!</definedName>
    <definedName name="XDO_?c1017?">'[1]Output 1 (125)'!#REF!</definedName>
    <definedName name="XDO_?c1017ColHeadLine1?">#REF!</definedName>
    <definedName name="XDO_?c1017ColHeadLine2?">'[1]Output 1 (125)'!#REF!</definedName>
    <definedName name="XDO_?c1017ColHeadLine3?">'[1]Output 1 (125)'!#REF!</definedName>
    <definedName name="XDO_?c1018?">'[1]Output 1 (125)'!#REF!</definedName>
    <definedName name="XDO_?c1018ColHeadLine1?">#REF!</definedName>
    <definedName name="XDO_?c1018ColHeadLine2?">'[1]Output 1 (125)'!#REF!</definedName>
    <definedName name="XDO_?c1018ColHeadLine3?">'[1]Output 1 (125)'!#REF!</definedName>
    <definedName name="XDO_?c1019?">'[1]Output 1 (125)'!#REF!</definedName>
    <definedName name="XDO_?c1019ColHeadLine1?">#REF!</definedName>
    <definedName name="XDO_?c1019ColHeadLine2?">'[1]Output 1 (125)'!#REF!</definedName>
    <definedName name="XDO_?c1019ColHeadLine3?">'[1]Output 1 (125)'!#REF!</definedName>
    <definedName name="XDO_?c1020?">'[1]Output 1 (125)'!#REF!</definedName>
    <definedName name="XDO_?c1020ColHeadLine1?">#REF!</definedName>
    <definedName name="XDO_?c1020ColHeadLine2?">'[1]Output 1 (125)'!#REF!</definedName>
    <definedName name="XDO_?c1020ColHeadLine3?">'[1]Output 1 (125)'!#REF!</definedName>
    <definedName name="XDO_?c1021?">'[1]Output 1 (125)'!#REF!</definedName>
    <definedName name="XDO_?c1021ColHeadLine1?">#REF!</definedName>
    <definedName name="XDO_?c1021ColHeadLine2?">'[1]Output 1 (125)'!#REF!</definedName>
    <definedName name="XDO_?c1021ColHeadLine3?">'[1]Output 1 (125)'!#REF!</definedName>
    <definedName name="XDO_?c1022?">'[1]Output 1 (125)'!#REF!</definedName>
    <definedName name="XDO_?c1022ColHeadLine1?">#REF!</definedName>
    <definedName name="XDO_?c1022ColHeadLine2?">'[1]Output 1 (125)'!#REF!</definedName>
    <definedName name="XDO_?c1022ColHeadLine3?">'[1]Output 1 (125)'!#REF!</definedName>
    <definedName name="XDO_?c1023?">'[1]Output 1 (125)'!#REF!</definedName>
    <definedName name="XDO_?c1023ColHeadLine1?">#REF!</definedName>
    <definedName name="XDO_?c1023ColHeadLine2?">'[1]Output 1 (125)'!#REF!</definedName>
    <definedName name="XDO_?c1023ColHeadLine3?">'[1]Output 1 (125)'!#REF!</definedName>
    <definedName name="XDO_?c1024?">'[1]Output 1 (125)'!#REF!</definedName>
    <definedName name="XDO_?c1024ColHeadLine1?">#REF!</definedName>
    <definedName name="XDO_?c1024ColHeadLine2?">'[1]Output 1 (125)'!#REF!</definedName>
    <definedName name="XDO_?c1024ColHeadLine3?">'[1]Output 1 (125)'!#REF!</definedName>
    <definedName name="XDO_?c1025?">'[1]Output 1 (125)'!#REF!</definedName>
    <definedName name="XDO_?c1025ColHeadLine1?">#REF!</definedName>
    <definedName name="XDO_?c1025ColHeadLine2?">'[1]Output 1 (125)'!#REF!</definedName>
    <definedName name="XDO_?c1025ColHeadLine3?">'[1]Output 1 (125)'!#REF!</definedName>
    <definedName name="XDO_?c1026?">'[1]Output 1 (125)'!#REF!</definedName>
    <definedName name="XDO_?c1026ColHeadLine1?">#REF!</definedName>
    <definedName name="XDO_?c1026ColHeadLine2?">'[1]Output 1 (125)'!#REF!</definedName>
    <definedName name="XDO_?c1026ColHeadLine3?">'[1]Output 1 (125)'!#REF!</definedName>
    <definedName name="XDO_?c1027?">'[1]Output 1 (125)'!#REF!</definedName>
    <definedName name="XDO_?c1027ColHeadLine1?">#REF!</definedName>
    <definedName name="XDO_?c1027ColHeadLine2?">'[1]Output 1 (125)'!#REF!</definedName>
    <definedName name="XDO_?c1027ColHeadLine3?">'[1]Output 1 (125)'!#REF!</definedName>
    <definedName name="XDO_?c1028?">'[1]Output 1 (125)'!#REF!</definedName>
    <definedName name="XDO_?c1028ColHeadLine1?">#REF!</definedName>
    <definedName name="XDO_?c1028ColHeadLine2?">'[1]Output 1 (125)'!#REF!</definedName>
    <definedName name="XDO_?c1028ColHeadLine3?">'[1]Output 1 (125)'!#REF!</definedName>
    <definedName name="XDO_?c1029?">'[1]Output 1 (125)'!#REF!</definedName>
    <definedName name="XDO_?c1029ColHeadLine1?">#REF!</definedName>
    <definedName name="XDO_?c1029ColHeadLine2?">'[1]Output 1 (125)'!#REF!</definedName>
    <definedName name="XDO_?c1029ColHeadLine3?">'[1]Output 1 (125)'!#REF!</definedName>
    <definedName name="XDO_?c1030?">'[1]Output 1 (125)'!#REF!</definedName>
    <definedName name="XDO_?c1030ColHeadLine1?">#REF!</definedName>
    <definedName name="XDO_?c1030ColHeadLine2?">'[1]Output 1 (125)'!#REF!</definedName>
    <definedName name="XDO_?c1030ColHeadLine3?">'[1]Output 1 (125)'!#REF!</definedName>
    <definedName name="XDO_?currency?">#REF!</definedName>
    <definedName name="XDO_?date?">#REF!</definedName>
    <definedName name="XDO_?LedgerName?">#REF!</definedName>
    <definedName name="XDO_?page?">#REF!</definedName>
    <definedName name="XDO_?period?">#REF!</definedName>
    <definedName name="XDO_?ReportContext?">#REF!</definedName>
    <definedName name="XDO_?ReportName?">#REF!</definedName>
    <definedName name="XDO_GROUP_?RptLine?">'[1]Output 1 (125)'!#REF!</definedName>
  </definedNames>
  <calcPr calcId="191028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4" i="1" l="1"/>
  <c r="D35" i="1"/>
  <c r="E31" i="1"/>
  <c r="D31" i="1"/>
  <c r="D30" i="1"/>
  <c r="D29" i="1"/>
  <c r="D28" i="1"/>
  <c r="D27" i="1"/>
  <c r="D26" i="1"/>
  <c r="D25" i="1"/>
  <c r="D24" i="1"/>
  <c r="D23" i="1"/>
  <c r="D22" i="1"/>
  <c r="D19" i="1"/>
  <c r="L15" i="1"/>
  <c r="K15" i="1"/>
  <c r="J15" i="1"/>
  <c r="I15" i="1"/>
  <c r="H15" i="1"/>
  <c r="G15" i="1"/>
  <c r="F15" i="1"/>
  <c r="E15" i="1"/>
  <c r="D15" i="1"/>
  <c r="D14" i="1"/>
  <c r="D13" i="1"/>
  <c r="D12" i="1"/>
  <c r="D11" i="1"/>
  <c r="D10" i="1"/>
  <c r="D9" i="1"/>
  <c r="D8" i="1"/>
  <c r="D7" i="1"/>
  <c r="D6" i="1"/>
  <c r="D5" i="1"/>
  <c r="L50" i="1" l="1"/>
  <c r="K50" i="1"/>
  <c r="J50" i="1"/>
  <c r="I50" i="1"/>
  <c r="H50" i="1"/>
  <c r="G50" i="1"/>
  <c r="F50" i="1"/>
  <c r="E50" i="1"/>
  <c r="L49" i="1"/>
  <c r="K49" i="1"/>
  <c r="J49" i="1"/>
  <c r="I49" i="1"/>
  <c r="H49" i="1"/>
  <c r="G49" i="1"/>
  <c r="F49" i="1"/>
  <c r="E49" i="1"/>
  <c r="L48" i="1"/>
  <c r="K48" i="1"/>
  <c r="J48" i="1"/>
  <c r="I48" i="1"/>
  <c r="H48" i="1"/>
  <c r="G48" i="1"/>
  <c r="F48" i="1"/>
  <c r="E48" i="1"/>
  <c r="L47" i="1"/>
  <c r="K47" i="1"/>
  <c r="J47" i="1"/>
  <c r="I47" i="1"/>
  <c r="H47" i="1"/>
  <c r="G47" i="1"/>
  <c r="F47" i="1"/>
  <c r="E47" i="1"/>
  <c r="L46" i="1"/>
  <c r="K46" i="1"/>
  <c r="J46" i="1"/>
  <c r="I46" i="1"/>
  <c r="H46" i="1"/>
  <c r="G46" i="1"/>
  <c r="F46" i="1"/>
  <c r="E46" i="1"/>
  <c r="L45" i="1"/>
  <c r="K45" i="1"/>
  <c r="J45" i="1"/>
  <c r="I45" i="1"/>
  <c r="H45" i="1"/>
  <c r="G45" i="1"/>
  <c r="F45" i="1"/>
  <c r="E45" i="1"/>
  <c r="L44" i="1"/>
  <c r="K44" i="1"/>
  <c r="J44" i="1"/>
  <c r="I44" i="1"/>
  <c r="H44" i="1"/>
  <c r="G44" i="1"/>
  <c r="F44" i="1"/>
  <c r="E44" i="1"/>
  <c r="L43" i="1"/>
  <c r="K43" i="1"/>
  <c r="J43" i="1"/>
  <c r="I43" i="1"/>
  <c r="H43" i="1"/>
  <c r="G43" i="1"/>
  <c r="F43" i="1"/>
  <c r="E43" i="1"/>
  <c r="L42" i="1"/>
  <c r="K42" i="1"/>
  <c r="J42" i="1"/>
  <c r="I42" i="1"/>
  <c r="H42" i="1"/>
  <c r="G42" i="1"/>
  <c r="F42" i="1"/>
  <c r="E42" i="1"/>
  <c r="L41" i="1"/>
  <c r="L51" i="1" s="1"/>
  <c r="K41" i="1"/>
  <c r="J41" i="1"/>
  <c r="I41" i="1"/>
  <c r="H41" i="1"/>
  <c r="G41" i="1"/>
  <c r="F41" i="1"/>
  <c r="E41" i="1"/>
  <c r="D42" i="1"/>
  <c r="D43" i="1"/>
  <c r="D44" i="1"/>
  <c r="D45" i="1"/>
  <c r="D46" i="1"/>
  <c r="D47" i="1"/>
  <c r="D48" i="1"/>
  <c r="D49" i="1"/>
  <c r="D50" i="1"/>
  <c r="D41" i="1"/>
  <c r="L32" i="1"/>
  <c r="K32" i="1"/>
  <c r="J32" i="1"/>
  <c r="I32" i="1"/>
  <c r="H32" i="1"/>
  <c r="G32" i="1"/>
  <c r="F32" i="1"/>
  <c r="E32" i="1"/>
  <c r="D32" i="1"/>
  <c r="D37" i="1" s="1"/>
  <c r="D51" i="1" l="1"/>
  <c r="E51" i="1"/>
  <c r="I51" i="1"/>
  <c r="H51" i="1"/>
  <c r="K51" i="1"/>
  <c r="F51" i="1"/>
  <c r="J51" i="1"/>
  <c r="G51" i="1"/>
</calcChain>
</file>

<file path=xl/sharedStrings.xml><?xml version="1.0" encoding="utf-8"?>
<sst xmlns="http://schemas.openxmlformats.org/spreadsheetml/2006/main" count="69" uniqueCount="69">
  <si>
    <r>
      <rPr>
        <sz val="14"/>
        <rFont val="Arial"/>
        <family val="2"/>
        <b/>
      </rPr>
      <t xml:space="preserve">Atodiad A - Cyllideb flynyddol yn erbyn rhagolwg</t>
    </r>
  </si>
  <si>
    <r>
      <rPr>
        <sz val="10"/>
        <color theme="0"/>
        <rFont val="Arial"/>
        <family val="2"/>
        <b/>
      </rPr>
      <t xml:space="preserve">Cyllideb y bwrdd</t>
    </r>
  </si>
  <si>
    <r>
      <rPr>
        <sz val="10"/>
        <color theme="0"/>
        <rFont val="Arial"/>
        <family val="2"/>
        <b/>
      </rPr>
      <t xml:space="preserve">Cyfanswm</t>
    </r>
  </si>
  <si>
    <r>
      <rPr>
        <sz val="10"/>
        <color theme="0"/>
        <rFont val="Arial"/>
        <family val="2"/>
        <b/>
      </rPr>
      <t xml:space="preserve">Cenedlaethol</t>
    </r>
  </si>
  <si>
    <r>
      <rPr>
        <sz val="10"/>
        <color theme="0"/>
        <rFont val="Arial"/>
        <family val="2"/>
        <b/>
      </rPr>
      <t xml:space="preserve">Gogledd Cymru</t>
    </r>
  </si>
  <si>
    <r>
      <rPr>
        <sz val="10"/>
        <color theme="0"/>
        <rFont val="Arial"/>
        <family val="2"/>
        <b/>
      </rPr>
      <t xml:space="preserve">Gwent</t>
    </r>
  </si>
  <si>
    <r>
      <rPr>
        <sz val="10"/>
        <color theme="0"/>
        <rFont val="Arial"/>
        <family val="2"/>
        <b/>
      </rPr>
      <t xml:space="preserve">Gorllewin Cymru</t>
    </r>
  </si>
  <si>
    <r>
      <rPr>
        <sz val="10"/>
        <color theme="0"/>
        <rFont val="Arial"/>
        <family val="2"/>
        <b/>
      </rPr>
      <t xml:space="preserve">Caerdydd a Bro Morgannwg</t>
    </r>
  </si>
  <si>
    <r>
      <rPr>
        <sz val="10"/>
        <color theme="0"/>
        <rFont val="Arial"/>
        <family val="2"/>
        <b/>
      </rPr>
      <t xml:space="preserve">Powys</t>
    </r>
  </si>
  <si>
    <r>
      <rPr>
        <sz val="10"/>
        <color theme="0"/>
        <rFont val="Arial"/>
        <family val="2"/>
        <b/>
      </rPr>
      <t xml:space="preserve">Castell-nedd Port Talbot ac Abertawe</t>
    </r>
  </si>
  <si>
    <r>
      <rPr>
        <sz val="10"/>
        <color theme="0"/>
        <rFont val="Arial"/>
        <family val="2"/>
        <b/>
      </rPr>
      <t xml:space="preserve">Cwm Taf Morgannwg</t>
    </r>
  </si>
  <si>
    <r>
      <rPr/>
      <t xml:space="preserve">Costau staff</t>
    </r>
  </si>
  <si>
    <r>
      <rPr/>
      <t xml:space="preserve">Costau staff eraill</t>
    </r>
  </si>
  <si>
    <r>
      <rPr/>
      <t xml:space="preserve">Costau llety</t>
    </r>
  </si>
  <si>
    <r>
      <rPr/>
      <t xml:space="preserve">Digidol, Data a Thechnoleg</t>
    </r>
  </si>
  <si>
    <r>
      <rPr/>
      <t xml:space="preserve">Rhaglenni Penodol</t>
    </r>
  </si>
  <si>
    <r>
      <rPr/>
      <t xml:space="preserve">Ffioedd proffesiynol</t>
    </r>
  </si>
  <si>
    <r>
      <rPr/>
      <t xml:space="preserve">Treuliau gweinyddol eraill</t>
    </r>
  </si>
  <si>
    <r>
      <rPr/>
      <t xml:space="preserve">Cytundebau Lefel Gwasanaeth</t>
    </r>
  </si>
  <si>
    <r>
      <rPr/>
      <t xml:space="preserve">Amorteiddiad</t>
    </r>
  </si>
  <si>
    <r>
      <rPr/>
      <t xml:space="preserve">Dibrisiant</t>
    </r>
  </si>
  <si>
    <r>
      <rPr>
        <sz val="10"/>
        <color theme="0"/>
        <rFont val="Arial"/>
        <family val="2"/>
        <b/>
      </rPr>
      <t xml:space="preserve">Isgyfanswm</t>
    </r>
  </si>
  <si>
    <r>
      <rPr>
        <sz val="10"/>
        <rFont val="Arial"/>
        <family val="2"/>
        <b/>
      </rPr>
      <t xml:space="preserve">Gwarged</t>
    </r>
  </si>
  <si>
    <r>
      <rPr>
        <sz val="10"/>
        <color theme="0"/>
        <rFont val="Arial"/>
        <family val="2"/>
        <b/>
      </rPr>
      <t xml:space="preserve">Cyfanswm y cyllid</t>
    </r>
  </si>
  <si>
    <r>
      <rPr>
        <sz val="10"/>
        <color theme="0"/>
        <rFont val="Arial"/>
        <family val="2"/>
        <b/>
      </rPr>
      <t xml:space="preserve">Rhagolwg blynyddol</t>
    </r>
  </si>
  <si>
    <r>
      <rPr/>
      <t xml:space="preserve">Cronfa adnoddau wrth gefn</t>
    </r>
  </si>
  <si>
    <r>
      <rPr/>
      <t xml:space="preserve">Cronfa nad yw'n arian parod wrth gefn</t>
    </r>
  </si>
  <si>
    <r>
      <rPr>
        <sz val="10"/>
        <color theme="0"/>
        <rFont val="Arial"/>
        <family val="2"/>
        <b/>
      </rPr>
      <t xml:space="preserve">Cyllideb amrywiant yn erbyn rhagolwg</t>
    </r>
  </si>
  <si>
    <r>
      <rPr>
        <sz val="10"/>
        <color theme="0"/>
        <rFont val="Arial"/>
        <family val="2"/>
        <b/>
      </rPr>
      <t xml:space="preserve">Amrywiant o'r gyllideb wreiddiol</t>
    </r>
  </si>
  <si>
    <r>
      <rPr>
        <sz val="10"/>
        <color theme="0"/>
        <rFont val="Arial"/>
        <family val="2"/>
        <b/>
      </rPr>
      <t xml:space="preserve">Cyfanswm</t>
    </r>
  </si>
  <si>
    <r>
      <rPr>
        <sz val="10"/>
        <color theme="0"/>
        <rFont val="Arial"/>
        <family val="2"/>
        <b/>
      </rPr>
      <t xml:space="preserve">Cenedlaethol</t>
    </r>
  </si>
  <si>
    <r>
      <rPr>
        <sz val="10"/>
        <color theme="0"/>
        <rFont val="Arial"/>
        <family val="2"/>
        <b/>
      </rPr>
      <t xml:space="preserve">Gogledd Cymru</t>
    </r>
  </si>
  <si>
    <r>
      <rPr>
        <sz val="10"/>
        <color theme="0"/>
        <rFont val="Arial"/>
        <family val="2"/>
        <b/>
      </rPr>
      <t xml:space="preserve">Gwent</t>
    </r>
  </si>
  <si>
    <r>
      <rPr>
        <sz val="10"/>
        <color theme="0"/>
        <rFont val="Arial"/>
        <family val="2"/>
        <b/>
      </rPr>
      <t xml:space="preserve">Gorllewin Cymru</t>
    </r>
  </si>
  <si>
    <r>
      <rPr>
        <sz val="10"/>
        <color theme="0"/>
        <rFont val="Arial"/>
        <family val="2"/>
        <b/>
      </rPr>
      <t xml:space="preserve">Caerdydd a Bro Morgannwg</t>
    </r>
  </si>
  <si>
    <r>
      <rPr>
        <sz val="10"/>
        <color theme="0"/>
        <rFont val="Arial"/>
        <family val="2"/>
        <b/>
      </rPr>
      <t xml:space="preserve">Powys</t>
    </r>
  </si>
  <si>
    <r>
      <rPr>
        <sz val="10"/>
        <color theme="0"/>
        <rFont val="Arial"/>
        <family val="2"/>
        <b/>
      </rPr>
      <t xml:space="preserve">Castell-nedd Port Talbot ac Abertawe</t>
    </r>
  </si>
  <si>
    <r>
      <rPr>
        <sz val="10"/>
        <color theme="0"/>
        <rFont val="Arial"/>
        <family val="2"/>
        <b/>
      </rPr>
      <t xml:space="preserve">Cwm Taf Morgannwg</t>
    </r>
  </si>
  <si>
    <r>
      <rPr/>
      <t xml:space="preserve">Costau staff</t>
    </r>
  </si>
  <si>
    <r>
      <rPr/>
      <t xml:space="preserve">Costau staff eraill</t>
    </r>
  </si>
  <si>
    <r>
      <rPr/>
      <t xml:space="preserve">Costau llety</t>
    </r>
  </si>
  <si>
    <r>
      <rPr/>
      <t xml:space="preserve">Digidol, Data a Thechnoleg</t>
    </r>
  </si>
  <si>
    <r>
      <rPr/>
      <t xml:space="preserve">Rhaglenni Penodol</t>
    </r>
  </si>
  <si>
    <r>
      <rPr/>
      <t xml:space="preserve">Ffioedd proffesiynol</t>
    </r>
  </si>
  <si>
    <r>
      <rPr/>
      <t xml:space="preserve">Treuliau gweinyddol eraill</t>
    </r>
  </si>
  <si>
    <r>
      <rPr/>
      <t xml:space="preserve">Cytundebau Lefel Gwasanaeth</t>
    </r>
  </si>
  <si>
    <r>
      <rPr/>
      <t xml:space="preserve">Amorteiddiad</t>
    </r>
  </si>
  <si>
    <r>
      <rPr/>
      <t xml:space="preserve">Dibrisiant</t>
    </r>
  </si>
  <si>
    <r>
      <rPr>
        <sz val="10"/>
        <color theme="0"/>
        <rFont val="Arial"/>
        <family val="2"/>
        <b/>
      </rPr>
      <t xml:space="preserve">Isgyfanswm</t>
    </r>
  </si>
  <si>
    <r>
      <rPr>
        <sz val="10"/>
        <color theme="0"/>
        <rFont val="Arial"/>
        <family val="2"/>
        <b/>
      </rPr>
      <t xml:space="preserve">Cyfanswm</t>
    </r>
  </si>
  <si>
    <r>
      <rPr>
        <sz val="10"/>
        <color theme="0"/>
        <rFont val="Arial"/>
        <family val="2"/>
        <b/>
      </rPr>
      <t xml:space="preserve">Cyfanswm</t>
    </r>
  </si>
  <si>
    <r>
      <rPr>
        <sz val="10"/>
        <color theme="0"/>
        <rFont val="Arial"/>
        <family val="2"/>
        <b/>
      </rPr>
      <t xml:space="preserve">Cenedlaethol</t>
    </r>
  </si>
  <si>
    <r>
      <rPr>
        <sz val="10"/>
        <color theme="0"/>
        <rFont val="Arial"/>
        <family val="2"/>
        <b/>
      </rPr>
      <t xml:space="preserve">Gogledd Cymru</t>
    </r>
  </si>
  <si>
    <r>
      <rPr>
        <sz val="10"/>
        <color theme="0"/>
        <rFont val="Arial"/>
        <family val="2"/>
        <b/>
      </rPr>
      <t xml:space="preserve">Gwent</t>
    </r>
  </si>
  <si>
    <r>
      <rPr>
        <sz val="10"/>
        <color theme="0"/>
        <rFont val="Arial"/>
        <family val="2"/>
        <b/>
      </rPr>
      <t xml:space="preserve">Gorllewin Cymru</t>
    </r>
  </si>
  <si>
    <r>
      <rPr>
        <sz val="10"/>
        <color theme="0"/>
        <rFont val="Arial"/>
        <family val="2"/>
        <b/>
      </rPr>
      <t xml:space="preserve">Caerdydd a Bro Morgannwg</t>
    </r>
  </si>
  <si>
    <r>
      <rPr>
        <sz val="10"/>
        <color theme="0"/>
        <rFont val="Arial"/>
        <family val="2"/>
        <b/>
      </rPr>
      <t xml:space="preserve">Powys</t>
    </r>
  </si>
  <si>
    <r>
      <rPr>
        <sz val="10"/>
        <color theme="0"/>
        <rFont val="Arial"/>
        <family val="2"/>
        <b/>
      </rPr>
      <t xml:space="preserve">Castell-nedd Port Talbot ac Abertawe</t>
    </r>
  </si>
  <si>
    <r>
      <rPr>
        <sz val="10"/>
        <color theme="0"/>
        <rFont val="Arial"/>
        <family val="2"/>
        <b/>
      </rPr>
      <t xml:space="preserve">Cwm Taf Morgannwg</t>
    </r>
  </si>
  <si>
    <r>
      <rPr/>
      <t xml:space="preserve">Costau staff</t>
    </r>
  </si>
  <si>
    <r>
      <rPr/>
      <t xml:space="preserve">Costau staff eraill</t>
    </r>
  </si>
  <si>
    <r>
      <rPr/>
      <t xml:space="preserve">Costau llety</t>
    </r>
  </si>
  <si>
    <r>
      <rPr/>
      <t xml:space="preserve">Digidol, Data a Thechnoleg</t>
    </r>
  </si>
  <si>
    <r>
      <rPr/>
      <t xml:space="preserve">Rhaglenni Penodol</t>
    </r>
  </si>
  <si>
    <r>
      <rPr/>
      <t xml:space="preserve">Ffioedd proffesiynol</t>
    </r>
  </si>
  <si>
    <r>
      <rPr/>
      <t xml:space="preserve">Treuliau gweinyddol eraill</t>
    </r>
  </si>
  <si>
    <r>
      <rPr/>
      <t xml:space="preserve">Cytundebau Lefel Gwasanaeth</t>
    </r>
  </si>
  <si>
    <r>
      <rPr/>
      <t xml:space="preserve">Amorteiddiad</t>
    </r>
  </si>
  <si>
    <r>
      <rPr/>
      <t xml:space="preserve">Dibrisiant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</si>
</sst>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007C7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3">
    <xf numFmtId="0" fontId="0" fillId="0" borderId="0" xfId="0"/>
    <xf numFmtId="0" fontId="2" fillId="0" borderId="0" xfId="0" applyFont="1"/>
    <xf numFmtId="0" fontId="2" fillId="0" borderId="0" xfId="2" applyFont="1" applyAlignment="1">
      <alignment horizontal="right" vertical="center" wrapText="1"/>
    </xf>
    <xf numFmtId="164" fontId="2" fillId="0" borderId="0" xfId="0" applyNumberFormat="1" applyFont="1"/>
    <xf numFmtId="164" fontId="0" fillId="0" borderId="0" xfId="0" applyNumberFormat="1"/>
    <xf numFmtId="43" fontId="0" fillId="0" borderId="0" xfId="1" applyFont="1"/>
    <xf numFmtId="164" fontId="0" fillId="0" borderId="1" xfId="1" applyNumberFormat="1" applyFont="1" applyBorder="1"/>
    <xf numFmtId="164" fontId="0" fillId="0" borderId="1" xfId="1" applyNumberFormat="1" applyFont="1" applyFill="1" applyBorder="1"/>
    <xf numFmtId="164" fontId="0" fillId="0" borderId="2" xfId="1" applyNumberFormat="1" applyFont="1" applyFill="1" applyBorder="1"/>
    <xf numFmtId="164" fontId="2" fillId="0" borderId="1" xfId="1" applyNumberFormat="1" applyFont="1" applyFill="1" applyBorder="1"/>
    <xf numFmtId="164" fontId="0" fillId="0" borderId="3" xfId="1" applyNumberFormat="1" applyFont="1" applyFill="1" applyBorder="1"/>
    <xf numFmtId="0" fontId="5" fillId="0" borderId="0" xfId="0" applyFont="1"/>
    <xf numFmtId="0" fontId="4" fillId="2" borderId="5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164" fontId="4" fillId="3" borderId="5" xfId="0" applyNumberFormat="1" applyFont="1" applyFill="1" applyBorder="1"/>
    <xf numFmtId="164" fontId="4" fillId="3" borderId="6" xfId="0" applyNumberFormat="1" applyFont="1" applyFill="1" applyBorder="1"/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164" fontId="4" fillId="3" borderId="7" xfId="0" applyNumberFormat="1" applyFont="1" applyFill="1" applyBorder="1"/>
    <xf numFmtId="0" fontId="4" fillId="2" borderId="8" xfId="2" applyFont="1" applyFill="1" applyBorder="1" applyAlignment="1">
      <alignment horizontal="center" vertical="center" wrapText="1"/>
    </xf>
    <xf numFmtId="164" fontId="0" fillId="0" borderId="9" xfId="1" applyNumberFormat="1" applyFont="1" applyBorder="1"/>
    <xf numFmtId="164" fontId="4" fillId="2" borderId="8" xfId="1" applyNumberFormat="1" applyFont="1" applyFill="1" applyBorder="1"/>
    <xf numFmtId="0" fontId="4" fillId="0" borderId="9" xfId="2" applyFont="1" applyBorder="1" applyAlignment="1">
      <alignment horizontal="center" vertical="center" wrapText="1"/>
    </xf>
    <xf numFmtId="164" fontId="2" fillId="0" borderId="9" xfId="1" applyNumberFormat="1" applyFont="1" applyBorder="1"/>
    <xf numFmtId="164" fontId="4" fillId="3" borderId="8" xfId="0" applyNumberFormat="1" applyFont="1" applyFill="1" applyBorder="1"/>
    <xf numFmtId="0" fontId="4" fillId="2" borderId="4" xfId="0" applyFont="1" applyFill="1" applyBorder="1" applyAlignment="1">
      <alignment vertical="center"/>
    </xf>
    <xf numFmtId="0" fontId="0" fillId="0" borderId="10" xfId="0" applyBorder="1"/>
    <xf numFmtId="0" fontId="4" fillId="3" borderId="4" xfId="0" applyFont="1" applyFill="1" applyBorder="1"/>
    <xf numFmtId="0" fontId="4" fillId="2" borderId="4" xfId="0" applyFont="1" applyFill="1" applyBorder="1"/>
    <xf numFmtId="0" fontId="2" fillId="0" borderId="10" xfId="0" applyFont="1" applyBorder="1"/>
    <xf numFmtId="164" fontId="0" fillId="0" borderId="0" xfId="1" applyNumberFormat="1" applyFont="1" applyFill="1"/>
    <xf numFmtId="0" fontId="4" fillId="0" borderId="11" xfId="0" applyFont="1" applyBorder="1"/>
    <xf numFmtId="0" fontId="0" fillId="0" borderId="12" xfId="0" applyBorder="1"/>
  </cellXfs>
  <cellStyles count="3">
    <cellStyle name="Comma" xfId="1" builtinId="3"/>
    <cellStyle name="Normal" xfId="0" builtinId="0"/>
    <cellStyle name="Normal 2" xfId="2" xr:uid="{05BEFCF9-C820-4403-9E2B-636ADBC29520}"/>
  </cellStyles>
  <dxfs count="0"/>
  <tableStyles count="0" defaultTableStyle="TableStyleMedium2" defaultPivotStyle="PivotStyleLight16"/>
  <colors>
    <mruColors>
      <color rgb="FF007C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2025-26/Journals/Working%20Docs/Oracle%2006.06.25.xls" TargetMode="External"/><Relationship Id="rId2" Type="http://schemas.openxmlformats.org/officeDocument/2006/relationships/externalLinkPath" Target="https://citizenvoicebody.sharepoint.com/sites/financeteam/Shared%20Documents/2025-26/Journals/Working%20Docs/Oracle%2006.06.25.xls" TargetMode="External"/><Relationship Id="rId1" Type="http://schemas.openxmlformats.org/officeDocument/2006/relationships/externalLinkPath" Target="/sites/financeteam/Shared%20Documents/2025-26/Journals/Working%20Docs/Oracle%2006.06.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 (2)"/>
      <sheetName val="Sheet1"/>
      <sheetName val="Output 1 (125)"/>
      <sheetName val="XDO_METADATA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12029-4540-4025-B1F1-75311B068D7A}">
  <dimension ref="B2:U90"/>
  <sheetViews>
    <sheetView showGridLines="0" tabSelected="1" topLeftCell="A10" zoomScale="85" zoomScaleNormal="85" workbookViewId="0">
      <selection activeCell="D34" sqref="D34"/>
    </sheetView>
  </sheetViews>
  <sheetFormatPr defaultRowHeight="12.6"/>
  <cols>
    <col min="1" max="2" width="2.85546875" customWidth="1"/>
    <col min="3" max="3" width="34.85546875" customWidth="1"/>
    <col min="4" max="4" width="15.42578125" customWidth="1"/>
    <col min="5" max="5" width="15.5703125" bestFit="1" customWidth="1"/>
    <col min="6" max="10" width="12.5703125" bestFit="1" customWidth="1"/>
    <col min="11" max="11" width="15.85546875" customWidth="1"/>
    <col min="12" max="12" width="13.28515625" bestFit="1" customWidth="1"/>
    <col min="13" max="13" width="23.42578125" customWidth="1"/>
    <col min="14" max="14" width="25.140625" customWidth="1"/>
    <col min="15" max="15" width="13.85546875" bestFit="1" customWidth="1"/>
    <col min="16" max="21" width="11.140625" bestFit="1" customWidth="1"/>
  </cols>
  <sheetData>
    <row r="2" spans="2:12" ht="18">
      <c r="B2" s="11" t="s">
        <v>0</v>
      </c>
    </row>
    <row r="3" spans="2:12" ht="12.95" thickBot="1"/>
    <row r="4" spans="2:12" ht="39.6" thickBot="1">
      <c r="C4" s="25" t="s">
        <v>1</v>
      </c>
      <c r="D4" s="19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  <c r="L4" s="13" t="s">
        <v>10</v>
      </c>
    </row>
    <row r="5" spans="2:12">
      <c r="C5" s="26" t="s">
        <v>11</v>
      </c>
      <c r="D5" s="20">
        <f>SUM(E5:L5)</f>
      </c>
      <c r="E5" s="7">
        <v>2081371.6400000001</v>
      </c>
      <c r="F5" s="7">
        <v>811576.59</v>
      </c>
      <c r="G5" s="7">
        <v>615548.85</v>
      </c>
      <c r="H5" s="7">
        <v>626637.43999999994</v>
      </c>
      <c r="I5" s="7">
        <v>584731.31999999995</v>
      </c>
      <c r="J5" s="7">
        <v>525023.89</v>
      </c>
      <c r="K5" s="7">
        <v>705333.8</v>
      </c>
      <c r="L5" s="8">
        <v>643325.07999999996</v>
      </c>
    </row>
    <row r="6" spans="2:12">
      <c r="C6" s="26" t="s">
        <v>12</v>
      </c>
      <c r="D6" s="20">
        <f t="shared" ref="D6:D14" si="0">SUM(E6:L6)</f>
      </c>
      <c r="E6" s="7">
        <v>108515.94727999999</v>
      </c>
      <c r="F6" s="7">
        <v>17207.790679999998</v>
      </c>
      <c r="G6" s="7">
        <v>2999.5880000000002</v>
      </c>
      <c r="H6" s="7">
        <v>9099.8679999999986</v>
      </c>
      <c r="I6" s="7">
        <v>4249.8239999999996</v>
      </c>
      <c r="J6" s="7">
        <v>6949.7400000000007</v>
      </c>
      <c r="K6" s="7">
        <v>3375.38</v>
      </c>
      <c r="L6" s="8">
        <v>6250</v>
      </c>
    </row>
    <row r="7" spans="2:12">
      <c r="C7" s="26" t="s">
        <v>13</v>
      </c>
      <c r="D7" s="20">
        <f t="shared" si="0"/>
        <v>320083.12516000005</v>
      </c>
      <c r="E7" s="7">
        <v>51630.39</v>
      </c>
      <c r="F7" s="7">
        <v>58510.858440000025</v>
      </c>
      <c r="G7" s="7">
        <v>32220.569360000001</v>
      </c>
      <c r="H7" s="7">
        <v>22940.2</v>
      </c>
      <c r="I7" s="7">
        <v>41030.39</v>
      </c>
      <c r="J7" s="7">
        <v>42799.008000000002</v>
      </c>
      <c r="K7" s="7">
        <v>38833.89</v>
      </c>
      <c r="L7" s="8">
        <v>32117.819360000005</v>
      </c>
    </row>
    <row r="8" spans="2:12">
      <c r="C8" s="26" t="s">
        <v>14</v>
      </c>
      <c r="D8" s="20">
        <f t="shared" si="0"/>
        <v>475540.34967999998</v>
      </c>
      <c r="E8" s="7">
        <v>464829.47260000004</v>
      </c>
      <c r="F8" s="7">
        <v>1519.76088</v>
      </c>
      <c r="G8" s="7">
        <v>1193.8276800000001</v>
      </c>
      <c r="H8" s="7">
        <v>2823.951</v>
      </c>
      <c r="I8" s="7">
        <v>1278.5554800000002</v>
      </c>
      <c r="J8" s="7">
        <v>999.93407999999999</v>
      </c>
      <c r="K8" s="7">
        <v>1507.2525599999999</v>
      </c>
      <c r="L8" s="8">
        <v>1387.5954000000004</v>
      </c>
    </row>
    <row r="9" spans="2:12">
      <c r="C9" s="26" t="s">
        <v>15</v>
      </c>
      <c r="D9" s="20">
        <f t="shared" si="0"/>
        <v>279221.10743999999</v>
      </c>
      <c r="E9" s="7">
        <v>245018.13135999997</v>
      </c>
      <c r="F9" s="7">
        <v>5703.0920800000004</v>
      </c>
      <c r="G9" s="7">
        <v>9500.3053600000003</v>
      </c>
      <c r="H9" s="7">
        <v>3500.404</v>
      </c>
      <c r="I9" s="7">
        <v>3300.0827600000002</v>
      </c>
      <c r="J9" s="7">
        <v>3899.0918799999999</v>
      </c>
      <c r="K9" s="7">
        <v>3500</v>
      </c>
      <c r="L9" s="8">
        <v>4800</v>
      </c>
    </row>
    <row r="10" spans="2:12">
      <c r="C10" s="26" t="s">
        <v>16</v>
      </c>
      <c r="D10" s="20">
        <f t="shared" si="0"/>
        <v>132397.68</v>
      </c>
      <c r="E10" s="7">
        <v>127398</v>
      </c>
      <c r="F10" s="7">
        <v>0</v>
      </c>
      <c r="G10" s="7">
        <v>3999.6800000000003</v>
      </c>
      <c r="H10" s="7">
        <v>0</v>
      </c>
      <c r="I10" s="7">
        <v>500</v>
      </c>
      <c r="J10" s="7">
        <v>0</v>
      </c>
      <c r="K10" s="7">
        <v>500</v>
      </c>
      <c r="L10" s="8">
        <v>0</v>
      </c>
    </row>
    <row r="11" spans="2:12">
      <c r="C11" s="26" t="s">
        <v>17</v>
      </c>
      <c r="D11" s="20">
        <f t="shared" si="0"/>
        <v>53078.229120000004</v>
      </c>
      <c r="E11" s="7">
        <v>16589.612200000003</v>
      </c>
      <c r="F11" s="7">
        <v>8329.3930799999998</v>
      </c>
      <c r="G11" s="7">
        <v>5538.0575600000002</v>
      </c>
      <c r="H11" s="7">
        <v>3869.5439999999999</v>
      </c>
      <c r="I11" s="7">
        <v>4250.0959999999995</v>
      </c>
      <c r="J11" s="7">
        <v>7849.9639999999999</v>
      </c>
      <c r="K11" s="7">
        <v>4054</v>
      </c>
      <c r="L11" s="8">
        <v>2597.5622800000001</v>
      </c>
    </row>
    <row r="12" spans="2:12">
      <c r="C12" s="26" t="s">
        <v>18</v>
      </c>
      <c r="D12" s="20">
        <f t="shared" si="0"/>
        <v>143489.84699999998</v>
      </c>
      <c r="E12" s="7">
        <v>143489.84699999998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0</v>
      </c>
    </row>
    <row r="13" spans="2:12">
      <c r="C13" s="26" t="s">
        <v>19</v>
      </c>
      <c r="D13" s="20">
        <f t="shared" si="0"/>
        <v>124308</v>
      </c>
      <c r="E13" s="7">
        <v>124308</v>
      </c>
      <c r="F13" s="7"/>
      <c r="G13" s="7"/>
      <c r="H13" s="7">
        <v>0</v>
      </c>
      <c r="I13" s="7">
        <v>0</v>
      </c>
      <c r="J13" s="7">
        <v>0</v>
      </c>
      <c r="K13" s="7">
        <v>0</v>
      </c>
      <c r="L13" s="8">
        <v>0</v>
      </c>
    </row>
    <row r="14" spans="2:12" ht="12.95" thickBot="1">
      <c r="C14" s="26" t="s">
        <v>20</v>
      </c>
      <c r="D14" s="20">
        <f t="shared" si="0"/>
        <v>33287.843999999997</v>
      </c>
      <c r="E14" s="7">
        <v>0</v>
      </c>
      <c r="F14" s="7">
        <v>11387.843999999999</v>
      </c>
      <c r="G14" s="7">
        <v>21900</v>
      </c>
      <c r="H14" s="7"/>
      <c r="I14" s="7"/>
      <c r="J14" s="7"/>
      <c r="K14" s="7"/>
      <c r="L14" s="8"/>
    </row>
    <row r="15" spans="2:12" ht="13.5" thickBot="1">
      <c r="C15" s="28" t="s">
        <v>21</v>
      </c>
      <c r="D15" s="21">
        <f>SUM(D5:D14)</f>
      </c>
      <c r="E15" s="21">
        <f t="shared" ref="E15:L15" si="1">SUM(E5:E14)</f>
      </c>
      <c r="F15" s="21">
        <f t="shared" si="1"/>
        <v>914235.32915999985</v>
      </c>
      <c r="G15" s="21">
        <f t="shared" si="1"/>
        <v>692900.87795999995</v>
      </c>
      <c r="H15" s="21">
        <f t="shared" si="1"/>
        <v>668871.40699999989</v>
      </c>
      <c r="I15" s="21">
        <f t="shared" si="1"/>
        <v>639340.26824</v>
      </c>
      <c r="J15" s="21">
        <f t="shared" si="1"/>
        <v>587521.62796000007</v>
      </c>
      <c r="K15" s="21">
        <f t="shared" si="1"/>
        <v>757104.32256000012</v>
      </c>
      <c r="L15" s="21">
        <f t="shared" si="1"/>
        <v>690478.05703999987</v>
      </c>
    </row>
    <row r="16" spans="2:12" ht="8.4499999999999993" customHeight="1">
      <c r="C16" s="26"/>
      <c r="D16" s="20"/>
      <c r="E16" s="6"/>
      <c r="F16" s="7"/>
      <c r="G16" s="7"/>
      <c r="H16" s="7"/>
      <c r="I16" s="7"/>
      <c r="J16" s="7"/>
      <c r="K16" s="7"/>
      <c r="L16" s="10"/>
    </row>
    <row r="17" spans="3:21" ht="12.95">
      <c r="C17" s="29" t="s">
        <v>22</v>
      </c>
      <c r="D17" s="23">
        <v>334397.06964000035</v>
      </c>
      <c r="E17" s="9"/>
      <c r="F17" s="7"/>
      <c r="G17" s="7"/>
      <c r="H17" s="7"/>
      <c r="I17" s="7"/>
      <c r="J17" s="7"/>
      <c r="K17" s="7"/>
      <c r="L17" s="10"/>
    </row>
    <row r="18" spans="3:21" ht="15.6" customHeight="1" thickBot="1">
      <c r="C18" s="26"/>
      <c r="D18" s="20"/>
      <c r="E18" s="7"/>
      <c r="F18" s="7"/>
      <c r="G18" s="7"/>
      <c r="H18" s="7"/>
      <c r="I18" s="7"/>
      <c r="J18" s="7"/>
      <c r="K18" s="7"/>
      <c r="L18" s="10"/>
    </row>
    <row r="19" spans="3:21" ht="13.5" thickBot="1">
      <c r="C19" s="27" t="s">
        <v>23</v>
      </c>
      <c r="D19" s="24">
        <f>D17+D15</f>
      </c>
      <c r="E19" s="14"/>
      <c r="F19" s="14"/>
      <c r="G19" s="14"/>
      <c r="H19" s="14"/>
      <c r="I19" s="14"/>
      <c r="J19" s="14"/>
      <c r="K19" s="14"/>
      <c r="L19" s="15"/>
    </row>
    <row r="20" spans="3:21" ht="13.5" thickBot="1">
      <c r="C20" s="1"/>
      <c r="D20" s="3"/>
    </row>
    <row r="21" spans="3:21" ht="39.6" thickBot="1">
      <c r="C21" s="25" t="s">
        <v>24</v>
      </c>
      <c r="D21" s="19" t="s">
        <v>29</v>
      </c>
      <c r="E21" s="12" t="s">
        <v>30</v>
      </c>
      <c r="F21" s="12" t="s">
        <v>31</v>
      </c>
      <c r="G21" s="12" t="s">
        <v>32</v>
      </c>
      <c r="H21" s="12" t="s">
        <v>33</v>
      </c>
      <c r="I21" s="12" t="s">
        <v>34</v>
      </c>
      <c r="J21" s="12" t="s">
        <v>35</v>
      </c>
      <c r="K21" s="12" t="s">
        <v>36</v>
      </c>
      <c r="L21" s="13" t="s">
        <v>37</v>
      </c>
      <c r="N21" s="2"/>
      <c r="O21" s="2"/>
      <c r="P21" s="2"/>
      <c r="Q21" s="2"/>
      <c r="R21" s="2"/>
      <c r="S21" s="2"/>
      <c r="T21" s="2"/>
      <c r="U21" s="2"/>
    </row>
    <row r="22" spans="3:21">
      <c r="C22" s="26" t="s">
        <v>38</v>
      </c>
      <c r="D22" s="20">
        <f t="shared" ref="D22:D31" si="2">SUM(E22:L22)</f>
      </c>
      <c r="E22" s="7">
        <v>2318166</v>
      </c>
      <c r="F22" s="7">
        <v>773791</v>
      </c>
      <c r="G22" s="7">
        <v>617289</v>
      </c>
      <c r="H22" s="7">
        <v>658878</v>
      </c>
      <c r="I22" s="7">
        <v>556791</v>
      </c>
      <c r="J22" s="7">
        <v>518290</v>
      </c>
      <c r="K22" s="7">
        <v>684191</v>
      </c>
      <c r="L22" s="8">
        <v>643627</v>
      </c>
      <c r="N22" s="4"/>
      <c r="O22" s="4"/>
      <c r="P22" s="4"/>
      <c r="Q22" s="4"/>
      <c r="R22" s="4"/>
      <c r="S22" s="4"/>
      <c r="T22" s="4"/>
      <c r="U22" s="4"/>
    </row>
    <row r="23" spans="3:21">
      <c r="C23" s="26" t="s">
        <v>39</v>
      </c>
      <c r="D23" s="20">
        <f t="shared" si="2"/>
        <v>139409</v>
      </c>
      <c r="E23" s="7">
        <v>98811</v>
      </c>
      <c r="F23" s="7">
        <v>17420</v>
      </c>
      <c r="G23" s="7">
        <v>1737</v>
      </c>
      <c r="H23" s="7">
        <v>5000</v>
      </c>
      <c r="I23" s="7">
        <v>4196</v>
      </c>
      <c r="J23" s="7">
        <v>7500</v>
      </c>
      <c r="K23" s="7">
        <v>2000</v>
      </c>
      <c r="L23" s="8">
        <v>2745</v>
      </c>
      <c r="N23" s="4"/>
      <c r="O23" s="4"/>
      <c r="P23" s="4"/>
      <c r="Q23" s="4"/>
      <c r="R23" s="4"/>
      <c r="S23" s="4"/>
      <c r="T23" s="4"/>
      <c r="U23" s="4"/>
    </row>
    <row r="24" spans="3:21">
      <c r="C24" s="26" t="s">
        <v>40</v>
      </c>
      <c r="D24" s="20">
        <f t="shared" si="2"/>
        <v>331907</v>
      </c>
      <c r="E24" s="7">
        <v>61070</v>
      </c>
      <c r="F24" s="7">
        <v>57824</v>
      </c>
      <c r="G24" s="7">
        <v>40177</v>
      </c>
      <c r="H24" s="7">
        <v>32208</v>
      </c>
      <c r="I24" s="7">
        <v>29727</v>
      </c>
      <c r="J24" s="7">
        <v>37310</v>
      </c>
      <c r="K24" s="7">
        <v>41395</v>
      </c>
      <c r="L24" s="8">
        <v>32196</v>
      </c>
      <c r="N24" s="4"/>
      <c r="O24" s="4"/>
      <c r="P24" s="4"/>
      <c r="Q24" s="4"/>
      <c r="R24" s="4"/>
      <c r="S24" s="4"/>
      <c r="T24" s="4"/>
      <c r="U24" s="4"/>
    </row>
    <row r="25" spans="3:21">
      <c r="C25" s="26" t="s">
        <v>41</v>
      </c>
      <c r="D25" s="20">
        <f t="shared" si="2"/>
        <v>562031</v>
      </c>
      <c r="E25" s="7">
        <v>553019</v>
      </c>
      <c r="F25" s="7">
        <v>1520</v>
      </c>
      <c r="G25" s="7">
        <v>222</v>
      </c>
      <c r="H25" s="7">
        <v>2824</v>
      </c>
      <c r="I25" s="7">
        <v>1279</v>
      </c>
      <c r="J25" s="7">
        <v>1000</v>
      </c>
      <c r="K25" s="7">
        <v>524</v>
      </c>
      <c r="L25" s="8">
        <v>1643</v>
      </c>
      <c r="N25" s="4"/>
      <c r="O25" s="4"/>
      <c r="P25" s="4"/>
      <c r="Q25" s="4"/>
      <c r="R25" s="4"/>
      <c r="S25" s="4"/>
      <c r="T25" s="4"/>
      <c r="U25" s="4"/>
    </row>
    <row r="26" spans="3:21">
      <c r="C26" s="26" t="s">
        <v>42</v>
      </c>
      <c r="D26" s="20">
        <f t="shared" si="2"/>
        <v>254512</v>
      </c>
      <c r="E26" s="7">
        <v>199034</v>
      </c>
      <c r="F26" s="7">
        <v>8719</v>
      </c>
      <c r="G26" s="7">
        <v>12551</v>
      </c>
      <c r="H26" s="7">
        <v>6500</v>
      </c>
      <c r="I26" s="7">
        <v>4100</v>
      </c>
      <c r="J26" s="7">
        <v>8250</v>
      </c>
      <c r="K26" s="7">
        <v>4475</v>
      </c>
      <c r="L26" s="8">
        <v>10883</v>
      </c>
      <c r="N26" s="4"/>
      <c r="O26" s="4"/>
      <c r="P26" s="4"/>
      <c r="Q26" s="4"/>
      <c r="R26" s="4"/>
      <c r="S26" s="4"/>
      <c r="T26" s="4"/>
      <c r="U26" s="4"/>
    </row>
    <row r="27" spans="3:21">
      <c r="C27" s="26" t="s">
        <v>43</v>
      </c>
      <c r="D27" s="20">
        <f t="shared" si="2"/>
        <v>169428</v>
      </c>
      <c r="E27" s="7">
        <v>164094</v>
      </c>
      <c r="F27" s="7">
        <v>0</v>
      </c>
      <c r="G27" s="7">
        <v>4332</v>
      </c>
      <c r="H27" s="7">
        <v>0</v>
      </c>
      <c r="I27" s="7">
        <v>502</v>
      </c>
      <c r="J27" s="7">
        <v>0</v>
      </c>
      <c r="K27" s="7">
        <v>500</v>
      </c>
      <c r="L27" s="8">
        <v>0</v>
      </c>
      <c r="N27" s="4"/>
      <c r="O27" s="4"/>
      <c r="P27" s="4"/>
      <c r="Q27" s="4"/>
      <c r="R27" s="4"/>
      <c r="S27" s="4"/>
      <c r="T27" s="4"/>
      <c r="U27" s="4"/>
    </row>
    <row r="28" spans="3:21">
      <c r="C28" s="26" t="s">
        <v>44</v>
      </c>
      <c r="D28" s="20">
        <f t="shared" si="2"/>
        <v>42703</v>
      </c>
      <c r="E28" s="7">
        <v>5201</v>
      </c>
      <c r="F28" s="7">
        <v>7463</v>
      </c>
      <c r="G28" s="7">
        <v>5109</v>
      </c>
      <c r="H28" s="7">
        <v>3210</v>
      </c>
      <c r="I28" s="7">
        <v>6252</v>
      </c>
      <c r="J28" s="7">
        <v>8550</v>
      </c>
      <c r="K28" s="7">
        <v>2876</v>
      </c>
      <c r="L28" s="8">
        <v>4042</v>
      </c>
      <c r="N28" s="4"/>
      <c r="O28" s="4"/>
      <c r="Q28" s="4"/>
      <c r="R28" s="4"/>
      <c r="S28" s="4"/>
      <c r="T28" s="4"/>
      <c r="U28" s="4"/>
    </row>
    <row r="29" spans="3:21">
      <c r="C29" s="26" t="s">
        <v>45</v>
      </c>
      <c r="D29" s="20">
        <f t="shared" si="2"/>
        <v>147879</v>
      </c>
      <c r="E29" s="7">
        <v>147879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8">
        <v>0</v>
      </c>
      <c r="N29" s="4"/>
      <c r="O29" s="4"/>
      <c r="Q29" s="4"/>
      <c r="R29" s="4"/>
      <c r="S29" s="4"/>
      <c r="T29" s="4"/>
      <c r="U29" s="4"/>
    </row>
    <row r="30" spans="3:21">
      <c r="C30" s="26" t="s">
        <v>46</v>
      </c>
      <c r="D30" s="20">
        <f t="shared" si="2"/>
        <v>131700</v>
      </c>
      <c r="E30" s="7">
        <v>131700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8">
        <v>0</v>
      </c>
      <c r="M30" s="4"/>
      <c r="N30" s="4"/>
      <c r="O30" s="4"/>
      <c r="Q30" s="4"/>
      <c r="R30" s="4"/>
      <c r="S30" s="4"/>
      <c r="T30" s="4"/>
      <c r="U30" s="4"/>
    </row>
    <row r="31" spans="3:21" ht="12.95" thickBot="1">
      <c r="C31" s="26" t="s">
        <v>47</v>
      </c>
      <c r="D31" s="20">
        <f t="shared" si="2"/>
        <v>48200</v>
      </c>
      <c r="E31" s="7">
        <f>15157-526</f>
      </c>
      <c r="F31" s="7">
        <v>9712</v>
      </c>
      <c r="G31" s="7">
        <v>17685</v>
      </c>
      <c r="H31" s="7">
        <v>0</v>
      </c>
      <c r="I31" s="7">
        <v>0</v>
      </c>
      <c r="J31" s="7">
        <v>0</v>
      </c>
      <c r="K31" s="7">
        <v>6172</v>
      </c>
      <c r="L31" s="8">
        <v>0</v>
      </c>
      <c r="M31" s="4"/>
      <c r="N31" s="4"/>
      <c r="O31" s="4"/>
      <c r="Q31" s="4"/>
      <c r="R31" s="4"/>
      <c r="S31" s="4"/>
      <c r="T31" s="4"/>
      <c r="U31" s="4"/>
    </row>
    <row r="32" spans="3:21" ht="13.5" thickBot="1">
      <c r="C32" s="28" t="s">
        <v>48</v>
      </c>
      <c r="D32" s="21">
        <f>SUM(D22:D31)</f>
      </c>
      <c r="E32" s="21">
        <f t="shared" ref="E32:L32" si="3">SUM(E22:E31)</f>
      </c>
      <c r="F32" s="21">
        <f t="shared" si="3"/>
        <v>876449</v>
      </c>
      <c r="G32" s="21">
        <f t="shared" si="3"/>
        <v>699102</v>
      </c>
      <c r="H32" s="21">
        <f t="shared" si="3"/>
        <v>708620</v>
      </c>
      <c r="I32" s="21">
        <f t="shared" si="3"/>
        <v>602847</v>
      </c>
      <c r="J32" s="21">
        <f t="shared" si="3"/>
        <v>580900</v>
      </c>
      <c r="K32" s="21">
        <f t="shared" si="3"/>
        <v>742133</v>
      </c>
      <c r="L32" s="21">
        <f t="shared" si="3"/>
        <v>695136</v>
      </c>
      <c r="M32" s="4"/>
    </row>
    <row r="33" spans="3:21" ht="9.9499999999999993" customHeight="1">
      <c r="C33" s="31"/>
      <c r="D33" s="22"/>
      <c r="E33" s="16"/>
      <c r="F33" s="16"/>
      <c r="G33" s="16"/>
      <c r="H33" s="16"/>
      <c r="I33" s="16"/>
      <c r="J33" s="16"/>
      <c r="K33" s="16"/>
      <c r="L33" s="17"/>
      <c r="M33" s="4"/>
    </row>
    <row r="34" spans="3:21" ht="12.95">
      <c r="C34" s="26" t="s">
        <v>25</v>
      </c>
      <c r="D34" s="30">
        <f>-134418+526</f>
      </c>
      <c r="E34" s="9"/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8">
        <v>0</v>
      </c>
      <c r="M34" s="4"/>
      <c r="N34" s="4"/>
      <c r="O34" s="4"/>
      <c r="Q34" s="4"/>
      <c r="R34" s="4"/>
      <c r="S34" s="4"/>
      <c r="T34" s="4"/>
      <c r="U34" s="4"/>
    </row>
    <row r="35" spans="3:21" ht="12.95">
      <c r="C35" s="26" t="s">
        <v>26</v>
      </c>
      <c r="D35" s="30">
        <f>183100</f>
      </c>
      <c r="E35" s="9"/>
      <c r="F35" s="7"/>
      <c r="G35" s="7"/>
      <c r="H35" s="7"/>
      <c r="I35" s="7"/>
      <c r="J35" s="7"/>
      <c r="K35" s="7"/>
      <c r="L35" s="8"/>
      <c r="M35" s="4"/>
      <c r="N35" s="4"/>
      <c r="O35" s="4"/>
      <c r="Q35" s="4"/>
      <c r="R35" s="4"/>
      <c r="S35" s="4"/>
      <c r="T35" s="4"/>
      <c r="U35" s="4"/>
    </row>
    <row r="36" spans="3:21" ht="9.9499999999999993" customHeight="1" thickBot="1">
      <c r="C36" s="32"/>
      <c r="D36" s="20"/>
      <c r="E36" s="7"/>
      <c r="F36" s="7"/>
      <c r="G36" s="7"/>
      <c r="H36" s="7"/>
      <c r="I36" s="7"/>
      <c r="J36" s="7"/>
      <c r="K36" s="7"/>
      <c r="L36" s="8"/>
      <c r="N36" s="4"/>
      <c r="O36" s="4"/>
      <c r="Q36" s="4"/>
      <c r="R36" s="4"/>
      <c r="S36" s="4"/>
      <c r="T36" s="4"/>
      <c r="U36" s="4"/>
    </row>
    <row r="37" spans="3:21" ht="13.5" thickBot="1">
      <c r="C37" s="27" t="s">
        <v>49</v>
      </c>
      <c r="D37" s="24">
        <f>D32+D34+D35</f>
      </c>
      <c r="E37" s="14"/>
      <c r="F37" s="14"/>
      <c r="G37" s="14"/>
      <c r="H37" s="14"/>
      <c r="I37" s="14"/>
      <c r="J37" s="14"/>
      <c r="K37" s="14"/>
      <c r="L37" s="18"/>
      <c r="M37" s="4"/>
      <c r="O37" s="4"/>
    </row>
    <row r="38" spans="3:21">
      <c r="D38" s="4"/>
      <c r="E38" s="4"/>
      <c r="F38" s="4"/>
      <c r="G38" s="4"/>
      <c r="H38" s="4"/>
      <c r="I38" s="4"/>
      <c r="J38" s="4"/>
      <c r="K38" s="4"/>
      <c r="L38" s="4"/>
      <c r="M38" s="4"/>
      <c r="O38" s="4"/>
    </row>
    <row r="39" spans="3:21" ht="12.95" thickBot="1">
      <c r="D39" s="4"/>
      <c r="E39" s="4"/>
      <c r="F39" s="4"/>
      <c r="G39" s="4"/>
      <c r="H39" s="4"/>
      <c r="I39" s="4"/>
      <c r="J39" s="4"/>
      <c r="K39" s="4"/>
      <c r="L39" s="4"/>
      <c r="O39" s="4"/>
    </row>
    <row r="40" spans="3:21" ht="39.6" thickBot="1">
      <c r="C40" s="25" t="s">
        <v>27</v>
      </c>
      <c r="D40" s="19" t="s">
        <v>50</v>
      </c>
      <c r="E40" s="12" t="s">
        <v>51</v>
      </c>
      <c r="F40" s="12" t="s">
        <v>52</v>
      </c>
      <c r="G40" s="12" t="s">
        <v>53</v>
      </c>
      <c r="H40" s="12" t="s">
        <v>54</v>
      </c>
      <c r="I40" s="12" t="s">
        <v>55</v>
      </c>
      <c r="J40" s="12" t="s">
        <v>56</v>
      </c>
      <c r="K40" s="12" t="s">
        <v>57</v>
      </c>
      <c r="L40" s="13" t="s">
        <v>58</v>
      </c>
      <c r="O40" s="4"/>
    </row>
    <row r="41" spans="3:21">
      <c r="C41" s="26" t="s">
        <v>59</v>
      </c>
      <c r="D41" s="20">
        <f t="shared" ref="D41:L41" si="4">D5-D22</f>
      </c>
      <c r="E41" s="20">
        <f t="shared" si="4"/>
        <v>-236794.35999999987</v>
      </c>
      <c r="F41" s="20">
        <f t="shared" si="4"/>
        <v>37785.589999999967</v>
      </c>
      <c r="G41" s="20">
        <f t="shared" si="4"/>
        <v>-1740.1500000000233</v>
      </c>
      <c r="H41" s="20">
        <f t="shared" si="4"/>
        <v>-32240.560000000056</v>
      </c>
      <c r="I41" s="20">
        <f t="shared" si="4"/>
        <v>27940.319999999949</v>
      </c>
      <c r="J41" s="20">
        <f t="shared" si="4"/>
        <v>6733.890000000014</v>
      </c>
      <c r="K41" s="20">
        <f t="shared" si="4"/>
        <v>21142.800000000047</v>
      </c>
      <c r="L41" s="20">
        <f t="shared" si="4"/>
        <v>-301.92000000004191</v>
      </c>
      <c r="O41" s="4"/>
    </row>
    <row r="42" spans="3:21">
      <c r="C42" s="26" t="s">
        <v>60</v>
      </c>
      <c r="D42" s="20">
        <f t="shared" ref="D42:L42" si="5">D6-D23</f>
      </c>
      <c r="E42" s="20">
        <f t="shared" si="5"/>
        <v>9704.947279999993</v>
      </c>
      <c r="F42" s="20">
        <f t="shared" si="5"/>
        <v>-212.20932000000175</v>
      </c>
      <c r="G42" s="20">
        <f t="shared" si="5"/>
        <v>1262.5880000000002</v>
      </c>
      <c r="H42" s="20">
        <f t="shared" si="5"/>
        <v>4099.8679999999986</v>
      </c>
      <c r="I42" s="20">
        <f t="shared" si="5"/>
        <v>53.823999999999614</v>
      </c>
      <c r="J42" s="20">
        <f t="shared" si="5"/>
        <v>-550.25999999999931</v>
      </c>
      <c r="K42" s="20">
        <f t="shared" si="5"/>
        <v>1375.38</v>
      </c>
      <c r="L42" s="20">
        <f t="shared" si="5"/>
        <v>3505</v>
      </c>
      <c r="O42" s="4"/>
    </row>
    <row r="43" spans="3:21">
      <c r="C43" s="26" t="s">
        <v>61</v>
      </c>
      <c r="D43" s="20">
        <f t="shared" ref="D43:L43" si="6">D7-D24</f>
      </c>
      <c r="E43" s="20">
        <f t="shared" si="6"/>
        <v>-9439.61</v>
      </c>
      <c r="F43" s="20">
        <f t="shared" si="6"/>
        <v>686.85844000002544</v>
      </c>
      <c r="G43" s="20">
        <f t="shared" si="6"/>
        <v>-7956.4306399999987</v>
      </c>
      <c r="H43" s="20">
        <f t="shared" si="6"/>
        <v>-9267.7999999999993</v>
      </c>
      <c r="I43" s="20">
        <f t="shared" si="6"/>
        <v>11303.39</v>
      </c>
      <c r="J43" s="20">
        <f t="shared" si="6"/>
        <v>5489.0080000000016</v>
      </c>
      <c r="K43" s="20">
        <f t="shared" si="6"/>
        <v>-2561.1100000000006</v>
      </c>
      <c r="L43" s="20">
        <f t="shared" si="6"/>
        <v>-78.180639999995037</v>
      </c>
      <c r="O43" s="4"/>
    </row>
    <row r="44" spans="3:21">
      <c r="C44" s="26" t="s">
        <v>62</v>
      </c>
      <c r="D44" s="20">
        <f t="shared" ref="D44:L44" si="7">D8-D25</f>
      </c>
      <c r="E44" s="20">
        <f t="shared" si="7"/>
        <v>-88189.527399999963</v>
      </c>
      <c r="F44" s="20">
        <f t="shared" si="7"/>
        <v>-0.23911999999995714</v>
      </c>
      <c r="G44" s="20">
        <f t="shared" si="7"/>
        <v>971.8276800000001</v>
      </c>
      <c r="H44" s="20">
        <f t="shared" si="7"/>
        <v>-4.8999999999978172E-2</v>
      </c>
      <c r="I44" s="20">
        <f t="shared" si="7"/>
        <v>-0.44451999999978398</v>
      </c>
      <c r="J44" s="20">
        <f t="shared" si="7"/>
        <v>-6.592000000000553E-2</v>
      </c>
      <c r="K44" s="20">
        <f t="shared" si="7"/>
        <v>983.2525599999999</v>
      </c>
      <c r="L44" s="20">
        <f t="shared" si="7"/>
        <v>-255.40459999999962</v>
      </c>
      <c r="O44" s="4"/>
    </row>
    <row r="45" spans="3:21">
      <c r="C45" s="26" t="s">
        <v>63</v>
      </c>
      <c r="D45" s="20">
        <f t="shared" ref="D45:L45" si="8">D9-D26</f>
      </c>
      <c r="E45" s="20">
        <f t="shared" si="8"/>
        <v>45984.13135999997</v>
      </c>
      <c r="F45" s="20">
        <f t="shared" si="8"/>
        <v>-3015.9079199999996</v>
      </c>
      <c r="G45" s="20">
        <f t="shared" si="8"/>
        <v>-3050.6946399999997</v>
      </c>
      <c r="H45" s="20">
        <f t="shared" si="8"/>
        <v>-2999.596</v>
      </c>
      <c r="I45" s="20">
        <f t="shared" si="8"/>
        <v>-799.91723999999977</v>
      </c>
      <c r="J45" s="20">
        <f t="shared" si="8"/>
        <v>-4350.9081200000001</v>
      </c>
      <c r="K45" s="20">
        <f t="shared" si="8"/>
        <v>-975</v>
      </c>
      <c r="L45" s="20">
        <f t="shared" si="8"/>
        <v>-6083</v>
      </c>
      <c r="O45" s="4"/>
    </row>
    <row r="46" spans="3:21">
      <c r="C46" s="26" t="s">
        <v>64</v>
      </c>
      <c r="D46" s="20">
        <f t="shared" ref="D46:L46" si="9">D10-D27</f>
      </c>
      <c r="E46" s="20">
        <f t="shared" si="9"/>
        <v>-36696</v>
      </c>
      <c r="F46" s="20">
        <f t="shared" si="9"/>
        <v>0</v>
      </c>
      <c r="G46" s="20">
        <f t="shared" si="9"/>
        <v>-332.31999999999971</v>
      </c>
      <c r="H46" s="20">
        <f t="shared" si="9"/>
        <v>0</v>
      </c>
      <c r="I46" s="20">
        <f t="shared" si="9"/>
        <v>-2</v>
      </c>
      <c r="J46" s="20">
        <f t="shared" si="9"/>
        <v>0</v>
      </c>
      <c r="K46" s="20">
        <f t="shared" si="9"/>
        <v>0</v>
      </c>
      <c r="L46" s="20">
        <f t="shared" si="9"/>
        <v>0</v>
      </c>
      <c r="O46" s="4"/>
    </row>
    <row r="47" spans="3:21">
      <c r="C47" s="26" t="s">
        <v>65</v>
      </c>
      <c r="D47" s="20">
        <f t="shared" ref="D47:L47" si="10">D11-D28</f>
      </c>
      <c r="E47" s="20">
        <f t="shared" si="10"/>
        <v>11388.612200000003</v>
      </c>
      <c r="F47" s="20">
        <f t="shared" si="10"/>
        <v>866.39307999999983</v>
      </c>
      <c r="G47" s="20">
        <f t="shared" si="10"/>
        <v>429.05756000000019</v>
      </c>
      <c r="H47" s="20">
        <f t="shared" si="10"/>
        <v>659.54399999999987</v>
      </c>
      <c r="I47" s="20">
        <f t="shared" si="10"/>
        <v>-2001.9040000000005</v>
      </c>
      <c r="J47" s="20">
        <f t="shared" si="10"/>
        <v>-700.03600000000006</v>
      </c>
      <c r="K47" s="20">
        <f t="shared" si="10"/>
        <v>1178</v>
      </c>
      <c r="L47" s="20">
        <f t="shared" si="10"/>
        <v>-1444.4377199999999</v>
      </c>
      <c r="O47" s="4"/>
    </row>
    <row r="48" spans="3:21">
      <c r="C48" s="26" t="s">
        <v>66</v>
      </c>
      <c r="D48" s="20">
        <f t="shared" ref="D48:L48" si="11">D12-D29</f>
      </c>
      <c r="E48" s="20">
        <f t="shared" si="11"/>
        <v>-4389.1530000000203</v>
      </c>
      <c r="F48" s="20">
        <f t="shared" si="11"/>
        <v>0</v>
      </c>
      <c r="G48" s="20">
        <f t="shared" si="11"/>
        <v>0</v>
      </c>
      <c r="H48" s="20">
        <f t="shared" si="11"/>
        <v>0</v>
      </c>
      <c r="I48" s="20">
        <f t="shared" si="11"/>
        <v>0</v>
      </c>
      <c r="J48" s="20">
        <f t="shared" si="11"/>
        <v>0</v>
      </c>
      <c r="K48" s="20">
        <f t="shared" si="11"/>
        <v>0</v>
      </c>
      <c r="L48" s="20">
        <f t="shared" si="11"/>
        <v>0</v>
      </c>
      <c r="O48" s="4"/>
    </row>
    <row r="49" spans="3:15">
      <c r="C49" s="26" t="s">
        <v>67</v>
      </c>
      <c r="D49" s="20">
        <f t="shared" ref="D49:L49" si="12">D13-D30</f>
      </c>
      <c r="E49" s="20">
        <f t="shared" si="12"/>
        <v>-7392</v>
      </c>
      <c r="F49" s="20">
        <f t="shared" si="12"/>
        <v>0</v>
      </c>
      <c r="G49" s="20">
        <f t="shared" si="12"/>
        <v>0</v>
      </c>
      <c r="H49" s="20">
        <f t="shared" si="12"/>
        <v>0</v>
      </c>
      <c r="I49" s="20">
        <f t="shared" si="12"/>
        <v>0</v>
      </c>
      <c r="J49" s="20">
        <f t="shared" si="12"/>
        <v>0</v>
      </c>
      <c r="K49" s="20">
        <f t="shared" si="12"/>
        <v>0</v>
      </c>
      <c r="L49" s="20">
        <f t="shared" si="12"/>
        <v>0</v>
      </c>
      <c r="O49" s="4"/>
    </row>
    <row r="50" spans="3:15" ht="12.95" thickBot="1">
      <c r="C50" s="26" t="s">
        <v>68</v>
      </c>
      <c r="D50" s="20">
        <f t="shared" ref="D50:L50" si="13">D14-D31</f>
      </c>
      <c r="E50" s="20">
        <f t="shared" si="13"/>
        <v>-14631</v>
      </c>
      <c r="F50" s="20">
        <f t="shared" si="13"/>
        <v>1675.8439999999991</v>
      </c>
      <c r="G50" s="20">
        <f t="shared" si="13"/>
        <v>4215</v>
      </c>
      <c r="H50" s="20">
        <f t="shared" si="13"/>
        <v>0</v>
      </c>
      <c r="I50" s="20">
        <f t="shared" si="13"/>
        <v>0</v>
      </c>
      <c r="J50" s="20">
        <f t="shared" si="13"/>
        <v>0</v>
      </c>
      <c r="K50" s="20">
        <f t="shared" si="13"/>
        <v>-6172</v>
      </c>
      <c r="L50" s="20">
        <f t="shared" si="13"/>
        <v>0</v>
      </c>
      <c r="O50" s="4"/>
    </row>
    <row r="51" spans="3:15" ht="13.5" thickBot="1">
      <c r="C51" s="27" t="s">
        <v>28</v>
      </c>
      <c r="D51" s="21">
        <f>SUM(D41:D50)</f>
      </c>
      <c r="E51" s="21">
        <f t="shared" ref="E51:L51" si="14">SUM(E41:E50)</f>
      </c>
      <c r="F51" s="21">
        <f t="shared" si="14"/>
        <v>37786.329159999994</v>
      </c>
      <c r="G51" s="21">
        <f t="shared" si="14"/>
        <v>-6201.1220400000202</v>
      </c>
      <c r="H51" s="21">
        <f t="shared" si="14"/>
        <v>-39748.593000000052</v>
      </c>
      <c r="I51" s="21">
        <f t="shared" si="14"/>
        <v>36493.268239999947</v>
      </c>
      <c r="J51" s="21">
        <f t="shared" si="14"/>
        <v>6621.6279600000162</v>
      </c>
      <c r="K51" s="21">
        <f t="shared" si="14"/>
        <v>14971.322560000048</v>
      </c>
      <c r="L51" s="21">
        <f t="shared" si="14"/>
        <v>-4657.9429600000367</v>
      </c>
      <c r="O51" s="4"/>
    </row>
    <row r="52" spans="3:15">
      <c r="D52" s="4"/>
      <c r="O52" s="4"/>
    </row>
    <row r="53" spans="3:15">
      <c r="D53" s="4"/>
      <c r="O53" s="4"/>
    </row>
    <row r="54" spans="3:15">
      <c r="E54" s="4"/>
      <c r="O54" s="4"/>
    </row>
    <row r="55" spans="3:15">
      <c r="E55" s="4"/>
      <c r="O55" s="4"/>
    </row>
    <row r="56" spans="3:15">
      <c r="E56" s="4"/>
      <c r="O56" s="4"/>
    </row>
    <row r="57" spans="3:15">
      <c r="E57" s="4"/>
      <c r="O57" s="4"/>
    </row>
    <row r="58" spans="3:15">
      <c r="E58" s="4"/>
      <c r="O58" s="4"/>
    </row>
    <row r="59" spans="3:15">
      <c r="E59" s="4"/>
      <c r="O59" s="4"/>
    </row>
    <row r="60" spans="3:15">
      <c r="E60" s="4"/>
      <c r="O60" s="4"/>
    </row>
    <row r="61" spans="3:15">
      <c r="E61" s="4"/>
      <c r="O61" s="4"/>
    </row>
    <row r="62" spans="3:15">
      <c r="E62" s="4"/>
      <c r="O62" s="4"/>
    </row>
    <row r="63" spans="3:15">
      <c r="E63" s="4"/>
      <c r="O63" s="4"/>
    </row>
    <row r="64" spans="3:15">
      <c r="E64" s="4"/>
      <c r="O64" s="4"/>
    </row>
    <row r="65" spans="3:15">
      <c r="E65" s="4"/>
      <c r="O65" s="4"/>
    </row>
    <row r="66" spans="3:15">
      <c r="E66" s="4"/>
      <c r="O66" s="4"/>
    </row>
    <row r="67" spans="3:15">
      <c r="E67" s="4"/>
      <c r="O67" s="4"/>
    </row>
    <row r="68" spans="3:15">
      <c r="E68" s="4"/>
      <c r="O68" s="4"/>
    </row>
    <row r="69" spans="3:15">
      <c r="E69" s="4"/>
      <c r="O69" s="4"/>
    </row>
    <row r="70" spans="3:15">
      <c r="E70" s="4"/>
      <c r="O70" s="4"/>
    </row>
    <row r="71" spans="3:15">
      <c r="E71" s="4"/>
      <c r="O71" s="4"/>
    </row>
    <row r="72" spans="3:15">
      <c r="E72" s="4"/>
      <c r="O72" s="4"/>
    </row>
    <row r="73" spans="3:15">
      <c r="N73" s="5"/>
    </row>
    <row r="74" spans="3:15">
      <c r="N74" s="5"/>
    </row>
    <row r="75" spans="3:15">
      <c r="N75" s="5"/>
    </row>
    <row r="76" spans="3:15" ht="12.95">
      <c r="C76" s="1"/>
      <c r="N76" s="5"/>
    </row>
    <row r="77" spans="3:15">
      <c r="N77" s="5"/>
    </row>
    <row r="78" spans="3:15">
      <c r="N78" s="5"/>
    </row>
    <row r="79" spans="3:15" ht="12.95">
      <c r="C79" s="1"/>
      <c r="N79" s="5"/>
    </row>
    <row r="80" spans="3:15">
      <c r="N80" s="5"/>
    </row>
    <row r="81" spans="14:14">
      <c r="N81" s="5"/>
    </row>
    <row r="82" spans="14:14">
      <c r="N82" s="5"/>
    </row>
    <row r="83" spans="14:14">
      <c r="N83" s="5"/>
    </row>
    <row r="84" spans="14:14">
      <c r="N84" s="5"/>
    </row>
    <row r="85" spans="14:14">
      <c r="N85" s="5"/>
    </row>
    <row r="86" spans="14:14">
      <c r="N86" s="5"/>
    </row>
    <row r="87" spans="14:14">
      <c r="N87" s="5"/>
    </row>
    <row r="88" spans="14:14">
      <c r="N88" s="5"/>
    </row>
    <row r="89" spans="14:14">
      <c r="N89" s="5"/>
    </row>
    <row r="90" spans="14:14">
      <c r="N90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F3F2E420CAC9428509A5C520BC441B" ma:contentTypeVersion="16" ma:contentTypeDescription="Create a new document." ma:contentTypeScope="" ma:versionID="f3c500087d013bb6cc4a14c0e47d389e">
  <xsd:schema xmlns:xsd="http://www.w3.org/2001/XMLSchema" xmlns:xs="http://www.w3.org/2001/XMLSchema" xmlns:p="http://schemas.microsoft.com/office/2006/metadata/properties" xmlns:ns2="f4f9035e-05c4-4ddc-bb01-2b6110aa44ca" xmlns:ns3="433773dc-fc67-4fbd-b0c1-b956372a72f8" targetNamespace="http://schemas.microsoft.com/office/2006/metadata/properties" ma:root="true" ma:fieldsID="b155ec6a1cf816a28f3bb7798079d88e" ns2:_="" ns3:_="">
    <xsd:import namespace="f4f9035e-05c4-4ddc-bb01-2b6110aa44ca"/>
    <xsd:import namespace="433773dc-fc67-4fbd-b0c1-b956372a72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f9035e-05c4-4ddc-bb01-2b6110aa44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b7dfebd-90f0-4e0e-a5a8-2feb0dc772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3773dc-fc67-4fbd-b0c1-b956372a72f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6e64d17-c527-40a5-be05-021dbecf39b9}" ma:internalName="TaxCatchAll" ma:showField="CatchAllData" ma:web="433773dc-fc67-4fbd-b0c1-b956372a72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f9035e-05c4-4ddc-bb01-2b6110aa44ca">
      <Terms xmlns="http://schemas.microsoft.com/office/infopath/2007/PartnerControls"/>
    </lcf76f155ced4ddcb4097134ff3c332f>
    <TaxCatchAll xmlns="433773dc-fc67-4fbd-b0c1-b956372a72f8" xsi:nil="true"/>
  </documentManagement>
</p:properties>
</file>

<file path=customXml/itemProps1.xml><?xml version="1.0" encoding="utf-8"?>
<ds:datastoreItem xmlns:ds="http://schemas.openxmlformats.org/officeDocument/2006/customXml" ds:itemID="{CF06D2D2-3B3D-4816-9712-F522137FD854}"/>
</file>

<file path=customXml/itemProps2.xml><?xml version="1.0" encoding="utf-8"?>
<ds:datastoreItem xmlns:ds="http://schemas.openxmlformats.org/officeDocument/2006/customXml" ds:itemID="{0B39A06C-AC1A-4EF8-931F-CBB754A18F9B}"/>
</file>

<file path=customXml/itemProps3.xml><?xml version="1.0" encoding="utf-8"?>
<ds:datastoreItem xmlns:ds="http://schemas.openxmlformats.org/officeDocument/2006/customXml" ds:itemID="{51C3ED5A-3458-4924-B151-E18F3BB6E6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Holliday</dc:creator>
  <cp:keywords/>
  <dc:description/>
  <cp:lastModifiedBy>Jason Smith</cp:lastModifiedBy>
  <cp:revision/>
  <dcterms:created xsi:type="dcterms:W3CDTF">2026-08-11T07:21:25Z</dcterms:created>
  <dcterms:modified xsi:type="dcterms:W3CDTF">2026-10-08T09:35:37Z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0x01010056F3F2E420CAC9428509A5C520BC441B</vt:lpwstr>
  </property>
  <property fmtid="{D5CDD505-2E9C-101B-9397-08002B2CF9AE}" pid="3" name="MediaServiceImageTags">
    <vt:lpwstr/>
  </property>
</Properties>
</file>